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Credenciamento" sheetId="1" r:id="rId1"/>
    <sheet name="T1 a T4" sheetId="2" r:id="rId2"/>
    <sheet name="Planilha3" sheetId="3" r:id="rId3"/>
  </sheets>
  <definedNames>
    <definedName name="_xlnm.Print_Area" localSheetId="0">'Planilha Credenciamento'!$A$1:$M$38</definedName>
  </definedNames>
  <calcPr fullCalcOnLoad="1"/>
</workbook>
</file>

<file path=xl/sharedStrings.xml><?xml version="1.0" encoding="utf-8"?>
<sst xmlns="http://schemas.openxmlformats.org/spreadsheetml/2006/main" count="72" uniqueCount="53">
  <si>
    <t>Nome do docente:</t>
  </si>
  <si>
    <t>Categoria:  (   ) Colaborador                                                     mês/ano</t>
  </si>
  <si>
    <t>04.16</t>
  </si>
  <si>
    <t>04.17</t>
  </si>
  <si>
    <t>04.18</t>
  </si>
  <si>
    <t>04.19</t>
  </si>
  <si>
    <t>04.20</t>
  </si>
  <si>
    <r>
      <rPr>
        <sz val="11"/>
        <rFont val="Calibri"/>
        <family val="0"/>
      </rPr>
      <t xml:space="preserve">Artigos - IndProdArt = IndProdArt = (1*A1 + 0,85*A2 + 0,7*B1 + 0,55*B2 + 0,4*B3 + 0,25*B4 + 0,1*B5)  </t>
    </r>
    <r>
      <rPr>
        <b/>
        <sz val="11"/>
        <rFont val="Calibri"/>
        <family val="2"/>
      </rPr>
      <t>Observação</t>
    </r>
    <r>
      <rPr>
        <sz val="11"/>
        <rFont val="Calibri"/>
        <family val="0"/>
      </rPr>
      <t>:  os pontos obtidos pelo somatório dos estratos B4 e B5,
não podem ultrapassar 20% do total de pontos em artigos.</t>
    </r>
  </si>
  <si>
    <t>Quantidade</t>
  </si>
  <si>
    <r>
      <rPr>
        <sz val="11"/>
        <color indexed="8"/>
        <rFont val="Calibri"/>
        <family val="0"/>
      </rPr>
      <t>A1</t>
    </r>
    <r>
      <rPr>
        <sz val="8"/>
        <color indexed="8"/>
        <rFont val="Calibri"/>
        <family val="0"/>
      </rPr>
      <t xml:space="preserve"> (JCR &gt; 3,00)</t>
    </r>
  </si>
  <si>
    <r>
      <rPr>
        <sz val="11"/>
        <color indexed="8"/>
        <rFont val="Calibri"/>
        <family val="0"/>
      </rPr>
      <t xml:space="preserve">A2 </t>
    </r>
    <r>
      <rPr>
        <sz val="8"/>
        <color indexed="8"/>
        <rFont val="Calibri"/>
        <family val="0"/>
      </rPr>
      <t>(2,00&lt;JCR&lt;2,99)</t>
    </r>
  </si>
  <si>
    <r>
      <rPr>
        <sz val="11"/>
        <color indexed="8"/>
        <rFont val="Calibri"/>
        <family val="0"/>
      </rPr>
      <t>B1</t>
    </r>
    <r>
      <rPr>
        <sz val="8"/>
        <color indexed="8"/>
        <rFont val="Calibri"/>
        <family val="0"/>
      </rPr>
      <t xml:space="preserve"> (1,00&lt;JCR&lt;1,99)</t>
    </r>
  </si>
  <si>
    <r>
      <rPr>
        <sz val="11"/>
        <color indexed="8"/>
        <rFont val="Calibri"/>
        <family val="0"/>
      </rPr>
      <t xml:space="preserve">B2 </t>
    </r>
    <r>
      <rPr>
        <sz val="8"/>
        <color indexed="8"/>
        <rFont val="Calibri"/>
        <family val="0"/>
      </rPr>
      <t>(0,60&lt;JCR&lt;0,99)</t>
    </r>
  </si>
  <si>
    <r>
      <rPr>
        <sz val="11"/>
        <color indexed="8"/>
        <rFont val="Calibri"/>
        <family val="0"/>
      </rPr>
      <t xml:space="preserve">B3 </t>
    </r>
    <r>
      <rPr>
        <sz val="8"/>
        <color indexed="8"/>
        <rFont val="Calibri"/>
        <family val="0"/>
      </rPr>
      <t>(0,30&lt;JCR&lt;0,59)</t>
    </r>
  </si>
  <si>
    <t>B4 (0,01&lt;JCR&lt;0,29)</t>
  </si>
  <si>
    <t xml:space="preserve">B5 </t>
  </si>
  <si>
    <t>Percentual (B4 +B5)</t>
  </si>
  <si>
    <t>IndArtDP</t>
  </si>
  <si>
    <t>Dever ser &lt;20%</t>
  </si>
  <si>
    <r>
      <rPr>
        <sz val="10"/>
        <color indexed="8"/>
        <rFont val="Calibri"/>
        <family val="2"/>
      </rPr>
      <t xml:space="preserve">Livros - IndProdLivr = (2*L4 + 1,5*L3 + 1*L2 + 0,5*L1)                                               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 as notas para os livros serão dadas pela comissão de credenciamento, seguindo a tabela de pontuações de livros da Avaliação Quadrienal 2017 da área interdisciplinar (Disponível em: https://www.capes.gov.br/images/stories/download/avaliacao/relatorios-finais-quadrienal-2017/20122017-INTERDISCIPLINAR-quadrienal.pdf)</t>
    </r>
  </si>
  <si>
    <t>L1 (nota de 0,1% até 24,9%)</t>
  </si>
  <si>
    <t>L2 (nota de 25% até 49,9%)</t>
  </si>
  <si>
    <t>L3 (nota de 50% até 74,9%)</t>
  </si>
  <si>
    <t>L4 (nota de 75% até 100%)</t>
  </si>
  <si>
    <t>IndLiv</t>
  </si>
  <si>
    <r>
      <rPr>
        <sz val="10"/>
        <color indexed="8"/>
        <rFont val="Calibri"/>
        <family val="2"/>
      </rPr>
      <t xml:space="preserve">Capítulo de Livros -  IndProdCap = (1*C4 + 0,75*C3 + 0,5*C2 + 0,25*C1)                </t>
    </r>
    <r>
      <rPr>
        <b/>
        <sz val="10"/>
        <color indexed="8"/>
        <rFont val="Calibri"/>
        <family val="2"/>
      </rPr>
      <t>Observação:</t>
    </r>
    <r>
      <rPr>
        <sz val="10"/>
        <color indexed="8"/>
        <rFont val="Calibri"/>
        <family val="2"/>
      </rPr>
      <t xml:space="preserve"> o capítulo segue a nota do livro, mas pontua a metade (conforme a fórmula acima). Pontua no máximo dois capítulos no mesmo livro</t>
    </r>
  </si>
  <si>
    <t>C1=L1 (nota de 0,1% até 24,9%)</t>
  </si>
  <si>
    <t>C2=L2 (nota de 25% até 49,9%)</t>
  </si>
  <si>
    <t>C3=L3 (nota de 50% até 74,9%)</t>
  </si>
  <si>
    <t>C4=L4 (nota de 75% até 100%)</t>
  </si>
  <si>
    <t>IndCap</t>
  </si>
  <si>
    <r>
      <rPr>
        <sz val="10"/>
        <color indexed="8"/>
        <rFont val="Calibri"/>
        <family val="2"/>
      </rPr>
      <t xml:space="preserve">Produção Técnica/Tecnológica - IndProdTec = (2*T4 + 1,5*T3 + 1*T2 + 0,5*T1) -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as categorias T1 a T4 estão descritas em aba auxiliar. T1 não pode ser superior a 20% do total desta categoria. Referência na Avaliação Quadrienal 2017 da área interdisciplinar (Disponível em: https://www.capes.gov.br/images/stories/download/avaliacao/relatorios-finais-quadrienal-2017/20122017-INTERDISCIPLINAR-quadrienal.pdf)</t>
    </r>
  </si>
  <si>
    <t xml:space="preserve">Percentual de T1 </t>
  </si>
  <si>
    <t>T1 (não pode ser superior a 20% )</t>
  </si>
  <si>
    <t>T2</t>
  </si>
  <si>
    <t>T3</t>
  </si>
  <si>
    <t>T4</t>
  </si>
  <si>
    <t>IndProdTec</t>
  </si>
  <si>
    <r>
      <rPr>
        <sz val="11"/>
        <color indexed="8"/>
        <rFont val="Calibri"/>
        <family val="0"/>
      </rPr>
      <t xml:space="preserve">Índice de produtividade no Programa -  IndProd = (IndProdArt + IndProdLiv + IndProdCap + IndProdTec)/4   -- </t>
    </r>
    <r>
      <rPr>
        <b/>
        <sz val="11"/>
        <color indexed="8"/>
        <rFont val="Calibri"/>
        <family val="2"/>
      </rPr>
      <t>Observação</t>
    </r>
    <r>
      <rPr>
        <sz val="11"/>
        <color indexed="8"/>
        <rFont val="Calibri"/>
        <family val="0"/>
      </rPr>
      <t>: IndProdTec não pode ser superior a 25% deste índice.</t>
    </r>
  </si>
  <si>
    <t>Insuficiente
Fraco
Regular
Bom
Muito Bom</t>
  </si>
  <si>
    <t>&lt;0,25
0.250-0.490
0.500-0.990
1.00-1.79
&gt;1.80</t>
  </si>
  <si>
    <t>Descredenciado
Descredenciado
Descredenciado
Recredenciado
Recredenciado</t>
  </si>
  <si>
    <t>Percentual de IndProdTec calculado ao lado deve ser inferior a 25% do IndProd</t>
  </si>
  <si>
    <t>Índice de produtividade dos produtos intelectuais nos estratos superiores - IndProdEstSup = (A1+0,85*A2+0,7*B1+2*L4+1,5*L3+C4+0,75*C3+2*T4+1,5*T3)/4</t>
  </si>
  <si>
    <t>É considerado um padrão mínimo de 50% do valor das faixas atribuídas para o IndProd para ser credenciado.</t>
  </si>
  <si>
    <t>Classificação T1 (Peso 0,5)</t>
  </si>
  <si>
    <t>T2 (peso 1)</t>
  </si>
  <si>
    <t>T3 (peso 1,5)</t>
  </si>
  <si>
    <t>T4 (Peso 4)</t>
  </si>
  <si>
    <t>T1:Patente com identificação do depósito; Mapas de abrangência local; Replicação de curso de curta duração (20h ou mais) ; Aplicativo com aderência (área de concentração, linhas de atuação, projetos de pesquisa); Material Didático Com aderência e finalidade/natureza de divulgação de conhecimento; Produto ou Processo Com aderência e finalidade relacionada à disseminação do conhecimento científico ou tecnológico e financiamento; Editoria de Periódicos  com características endógenas, mas com aderência à proposta do programa ; Org. Eventos Nacional consolidado (acima de 5 edições) ; Programa de Rádio ou TV Veículo nacional ou internacional e aderência; Relatório Instituição financiadora (exceto agências de fomento) com impacto local ou regional e aderência à proposta do programa; Serviço técnico Natureza e instituição financiadora e aderência à proposta do programa. Organização de livro L1.</t>
  </si>
  <si>
    <t>T2: Patente depositada pela instituição; Mapas de abrangência regional, nacional ou internacional ; Criação de um curso de curta duração (20h ou mais); Aplicativo com Financiamento externo ou sob demanda, exceto bolsa; Material didático com  aderência e finalidade/natureza de divulgação de conhecimento e URL; Produto ou processo Aderência e finalidade relacionada à disseminação do conhecimento científico ou tecnológico e financiamento externo (Instituições públicas ou privadas) ; Editoria de Periódicos externos com aderência à proposta do programa; Org. Evento Internacional consolidado (acima de 5 edições) ; Relatório Instituição financiadora (exceto agências de fomento) com impacto nacional ou internacional e aderência à proposta do programa; Organização de livro L2.</t>
  </si>
  <si>
    <t>T3: Patentes concedidas e/ou depositada em conjunto com empresa; Produto ou processo com  Aderência e finalidade relacionada à disseminação do conhecimento científico ou tecnológico e
financiamento externo (Instituições públicas ou privadas) e URL com identificação de alto impacto e inovação; Organização de livro L3.</t>
  </si>
  <si>
    <t>T4: Organização de livro T4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</si>
</sst>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@"/>
    <numFmt numFmtId="168" formatCode="General"/>
  </numFmts>
  <fonts count="14">
    <font>
      <sz val="11"/>
      <color indexed="8"/>
      <name val="Calibri"/>
      <family val="0"/>
    </font>
    <font>
      <sz val="10"/>
      <name val="Arial"/>
      <family val="0"/>
    </font>
    <font>
      <sz val="16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  <font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Alignment="1">
      <alignment horizontal="center" vertical="center"/>
    </xf>
    <xf numFmtId="167" fontId="0" fillId="3" borderId="2" xfId="0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/>
    </xf>
    <xf numFmtId="164" fontId="8" fillId="3" borderId="5" xfId="0" applyFont="1" applyFill="1" applyBorder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/>
    </xf>
    <xf numFmtId="164" fontId="0" fillId="2" borderId="1" xfId="0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4" borderId="1" xfId="0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1" xfId="0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5" borderId="6" xfId="0" applyFont="1" applyFill="1" applyBorder="1" applyAlignment="1">
      <alignment horizontal="right" vertical="center" wrapText="1"/>
    </xf>
    <xf numFmtId="164" fontId="0" fillId="5" borderId="7" xfId="0" applyFont="1" applyFill="1" applyBorder="1" applyAlignment="1">
      <alignment horizontal="right" vertical="center" wrapText="1"/>
    </xf>
    <xf numFmtId="164" fontId="0" fillId="5" borderId="7" xfId="0" applyFill="1" applyBorder="1" applyAlignment="1">
      <alignment/>
    </xf>
    <xf numFmtId="165" fontId="6" fillId="6" borderId="8" xfId="0" applyNumberFormat="1" applyFont="1" applyFill="1" applyBorder="1" applyAlignment="1">
      <alignment/>
    </xf>
    <xf numFmtId="164" fontId="0" fillId="3" borderId="0" xfId="0" applyFont="1" applyFill="1" applyAlignment="1">
      <alignment wrapText="1"/>
    </xf>
    <xf numFmtId="165" fontId="0" fillId="3" borderId="0" xfId="0" applyNumberFormat="1" applyFill="1" applyAlignment="1">
      <alignment/>
    </xf>
    <xf numFmtId="164" fontId="0" fillId="5" borderId="9" xfId="0" applyFont="1" applyFill="1" applyBorder="1" applyAlignment="1">
      <alignment vertical="center" wrapText="1"/>
    </xf>
    <xf numFmtId="164" fontId="0" fillId="5" borderId="10" xfId="0" applyFill="1" applyBorder="1" applyAlignment="1">
      <alignment/>
    </xf>
    <xf numFmtId="164" fontId="0" fillId="5" borderId="10" xfId="0" applyFont="1" applyFill="1" applyBorder="1" applyAlignment="1">
      <alignment horizontal="center" vertical="center" wrapText="1"/>
    </xf>
    <xf numFmtId="165" fontId="6" fillId="6" borderId="11" xfId="0" applyNumberFormat="1" applyFont="1" applyFill="1" applyBorder="1" applyAlignment="1">
      <alignment/>
    </xf>
    <xf numFmtId="164" fontId="1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85725</xdr:rowOff>
    </xdr:from>
    <xdr:to>
      <xdr:col>6</xdr:col>
      <xdr:colOff>314325</xdr:colOff>
      <xdr:row>37</xdr:row>
      <xdr:rowOff>57150</xdr:rowOff>
    </xdr:to>
    <xdr:sp fLocksText="0">
      <xdr:nvSpPr>
        <xdr:cNvPr id="1" name="Caixa de Texto 1"/>
        <xdr:cNvSpPr txBox="1">
          <a:spLocks noChangeArrowheads="1"/>
        </xdr:cNvSpPr>
      </xdr:nvSpPr>
      <xdr:spPr>
        <a:xfrm>
          <a:off x="76200" y="14277975"/>
          <a:ext cx="6772275" cy="16097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fins de preenchimento da Tabela, deve-se estar atento aos seguintes critérios gerais 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As pontuações para os últimos 4 anos;
Para a classificação dos artigos é utilizado o último evento de classificação do Qualis Capes;
Limite máximo de pontuação em artigos B4 e B5 é 20% da pontuação total em artigos;
Limite máximo de pontuação em produção técnica/tecnológica T1 (menor peso) é 20% da soma dessa categoria;
O índice de produção técnica não deve ultrapassar 25% do valor do índice de Produção;
Um mesmo autor pode pontuar no máximo dois capítulos incluídos na mesma obra (livro);
Artigos aceitos para publicação serão contabilizados.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0" zoomScaleNormal="110" workbookViewId="0" topLeftCell="A1">
      <selection activeCell="H5" sqref="H5"/>
    </sheetView>
  </sheetViews>
  <sheetFormatPr defaultColWidth="8.00390625" defaultRowHeight="15"/>
  <cols>
    <col min="1" max="1" width="33.7109375" style="0" customWidth="1"/>
    <col min="2" max="2" width="11.421875" style="0" customWidth="1"/>
    <col min="3" max="3" width="14.00390625" style="0" customWidth="1"/>
    <col min="4" max="4" width="11.421875" style="0" customWidth="1"/>
    <col min="5" max="5" width="16.00390625" style="0" customWidth="1"/>
    <col min="6" max="6" width="11.421875" style="0" customWidth="1"/>
    <col min="7" max="7" width="14.00390625" style="0" customWidth="1"/>
    <col min="8" max="8" width="11.421875" style="0" customWidth="1"/>
    <col min="9" max="10" width="14.00390625" style="0" customWidth="1"/>
    <col min="11" max="11" width="20.00390625" style="0" customWidth="1"/>
    <col min="12" max="12" width="17.421875" style="0" customWidth="1"/>
    <col min="13" max="13" width="15.421875" style="0" customWidth="1"/>
    <col min="14" max="14" width="10.421875" style="0" customWidth="1"/>
    <col min="15" max="16384" width="9.00390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>
      <c r="A3" s="2"/>
      <c r="B3" t="s">
        <v>2</v>
      </c>
      <c r="C3" t="s">
        <v>3</v>
      </c>
      <c r="D3" t="s">
        <v>3</v>
      </c>
      <c r="E3" t="s">
        <v>4</v>
      </c>
      <c r="F3" t="s">
        <v>4</v>
      </c>
      <c r="G3" t="s">
        <v>5</v>
      </c>
      <c r="H3" t="s">
        <v>5</v>
      </c>
      <c r="I3" t="s">
        <v>6</v>
      </c>
      <c r="J3" s="3"/>
      <c r="K3" s="4"/>
      <c r="L3" s="4"/>
      <c r="M3" s="5"/>
      <c r="N3" s="6"/>
      <c r="O3" s="7"/>
    </row>
    <row r="4" spans="1:15" ht="106.5" customHeight="1">
      <c r="A4" s="8" t="s">
        <v>7</v>
      </c>
      <c r="B4" s="9" t="s">
        <v>8</v>
      </c>
      <c r="C4" s="9"/>
      <c r="D4" s="9" t="s">
        <v>8</v>
      </c>
      <c r="E4" s="9"/>
      <c r="F4" s="9" t="s">
        <v>8</v>
      </c>
      <c r="G4" s="9"/>
      <c r="H4" s="9" t="s">
        <v>8</v>
      </c>
      <c r="I4" s="9"/>
      <c r="J4" s="2"/>
      <c r="K4" s="7"/>
      <c r="L4" s="7"/>
      <c r="M4" s="5"/>
      <c r="N4" s="6"/>
      <c r="O4" s="7"/>
    </row>
    <row r="5" spans="1:15" ht="13.5">
      <c r="A5" s="2" t="s">
        <v>9</v>
      </c>
      <c r="B5" s="10"/>
      <c r="C5" s="10"/>
      <c r="D5" s="10"/>
      <c r="E5" s="10"/>
      <c r="F5" s="10"/>
      <c r="G5" s="10"/>
      <c r="H5" s="10"/>
      <c r="I5" s="10"/>
      <c r="J5" s="11">
        <f>SUM(B5,D5,F5,H5)*1</f>
        <v>0</v>
      </c>
      <c r="K5" s="12"/>
      <c r="L5" s="12"/>
      <c r="M5" s="5"/>
      <c r="N5" s="13"/>
      <c r="O5" s="14"/>
    </row>
    <row r="6" spans="1:15" ht="13.5">
      <c r="A6" s="2" t="s">
        <v>10</v>
      </c>
      <c r="B6" s="10"/>
      <c r="C6" s="10"/>
      <c r="D6" s="10"/>
      <c r="E6" s="10"/>
      <c r="F6" s="10"/>
      <c r="G6" s="10"/>
      <c r="H6" s="10"/>
      <c r="I6" s="10"/>
      <c r="J6" s="11">
        <f>SUM(B6,D6,F6,H6)*0.85</f>
        <v>0</v>
      </c>
      <c r="K6" s="12"/>
      <c r="L6" s="12"/>
      <c r="M6" s="5"/>
      <c r="N6" s="13"/>
      <c r="O6" s="14"/>
    </row>
    <row r="7" spans="1:15" ht="13.5">
      <c r="A7" s="2" t="s">
        <v>11</v>
      </c>
      <c r="B7" s="10"/>
      <c r="C7" s="10"/>
      <c r="D7" s="10"/>
      <c r="E7" s="10"/>
      <c r="F7" s="15"/>
      <c r="G7" s="15"/>
      <c r="H7" s="10"/>
      <c r="I7" s="10"/>
      <c r="J7" s="11">
        <f>SUM(B7,D7,F7,H7)*0.7</f>
        <v>0</v>
      </c>
      <c r="M7" s="5"/>
      <c r="N7" s="13"/>
      <c r="O7" s="14"/>
    </row>
    <row r="8" spans="1:15" ht="13.5">
      <c r="A8" s="2" t="s">
        <v>12</v>
      </c>
      <c r="B8" s="10"/>
      <c r="C8" s="10"/>
      <c r="D8" s="10"/>
      <c r="E8" s="10"/>
      <c r="F8" s="10"/>
      <c r="G8" s="10"/>
      <c r="H8" s="10"/>
      <c r="I8" s="10"/>
      <c r="J8" s="11">
        <f>SUM(B8,D8,F8,H8)*0.55</f>
        <v>0</v>
      </c>
      <c r="K8" s="12"/>
      <c r="L8" s="12"/>
      <c r="M8" s="16"/>
      <c r="N8" s="6"/>
      <c r="O8" s="7"/>
    </row>
    <row r="9" spans="1:14" ht="18">
      <c r="A9" s="2" t="s">
        <v>13</v>
      </c>
      <c r="B9" s="10"/>
      <c r="C9" s="10"/>
      <c r="D9" s="10"/>
      <c r="E9" s="10"/>
      <c r="F9" s="10"/>
      <c r="G9" s="10"/>
      <c r="H9" s="10"/>
      <c r="I9" s="10"/>
      <c r="J9" s="11">
        <f>SUM(B9,D9,F9,H9)*0.4</f>
        <v>0</v>
      </c>
      <c r="K9" s="12"/>
      <c r="L9" s="12"/>
      <c r="M9" s="17"/>
      <c r="N9" s="18"/>
    </row>
    <row r="10" spans="1:14" ht="13.5">
      <c r="A10" s="2" t="s">
        <v>14</v>
      </c>
      <c r="B10" s="10"/>
      <c r="C10" s="10"/>
      <c r="D10" s="10"/>
      <c r="E10" s="10"/>
      <c r="F10" s="10"/>
      <c r="G10" s="10"/>
      <c r="H10" s="10"/>
      <c r="I10" s="10"/>
      <c r="J10" s="11">
        <f>SUM(B10+D10+F10+H10)*0.25</f>
        <v>0</v>
      </c>
      <c r="K10" s="12"/>
      <c r="L10" s="12"/>
      <c r="M10" s="16"/>
      <c r="N10" s="6"/>
    </row>
    <row r="11" spans="1:12" ht="13.5">
      <c r="A11" s="2" t="s">
        <v>15</v>
      </c>
      <c r="B11" s="10"/>
      <c r="C11" s="10"/>
      <c r="D11" s="10"/>
      <c r="E11" s="10"/>
      <c r="F11" s="10"/>
      <c r="G11" s="10"/>
      <c r="H11" s="10"/>
      <c r="I11" s="10"/>
      <c r="J11" s="11">
        <f>SUM(B11,D11,F11,H11)*0.1</f>
        <v>0</v>
      </c>
      <c r="K11" s="19" t="s">
        <v>16</v>
      </c>
      <c r="L11" s="20"/>
    </row>
    <row r="12" spans="1:12" ht="13.5">
      <c r="A12" s="21" t="s">
        <v>17</v>
      </c>
      <c r="B12" s="21"/>
      <c r="C12" s="21"/>
      <c r="D12" s="21"/>
      <c r="E12" s="21"/>
      <c r="F12" s="21"/>
      <c r="G12" s="21"/>
      <c r="H12" s="21"/>
      <c r="I12" s="21"/>
      <c r="J12" s="22">
        <f>SUM(J5:J11)</f>
        <v>0</v>
      </c>
      <c r="K12" s="23" t="e">
        <f>100*(J10+J11)/J12</f>
        <v>#DIV/0!</v>
      </c>
      <c r="L12" s="24" t="s">
        <v>18</v>
      </c>
    </row>
    <row r="13" spans="1:12" ht="155.25" customHeight="1">
      <c r="A13" s="25" t="s">
        <v>19</v>
      </c>
      <c r="B13" s="26" t="s">
        <v>8</v>
      </c>
      <c r="C13" s="26"/>
      <c r="D13" s="27" t="s">
        <v>8</v>
      </c>
      <c r="E13" s="27"/>
      <c r="F13" s="27" t="s">
        <v>8</v>
      </c>
      <c r="G13" s="27"/>
      <c r="H13" s="27" t="s">
        <v>8</v>
      </c>
      <c r="I13" s="27"/>
      <c r="J13" s="28"/>
      <c r="K13" s="29"/>
      <c r="L13" s="29"/>
    </row>
    <row r="14" spans="1:12" ht="13.5">
      <c r="A14" s="30" t="s">
        <v>20</v>
      </c>
      <c r="B14" s="10"/>
      <c r="C14" s="10"/>
      <c r="D14" s="10"/>
      <c r="E14" s="10"/>
      <c r="F14" s="10"/>
      <c r="G14" s="10"/>
      <c r="H14" s="10"/>
      <c r="I14" s="10"/>
      <c r="J14" s="28">
        <f>SUM(B14:I14)*0.5</f>
        <v>0</v>
      </c>
      <c r="K14" s="29"/>
      <c r="L14" s="29"/>
    </row>
    <row r="15" spans="1:12" ht="13.5">
      <c r="A15" s="30" t="s">
        <v>21</v>
      </c>
      <c r="B15" s="10"/>
      <c r="C15" s="10"/>
      <c r="D15" s="10"/>
      <c r="E15" s="10"/>
      <c r="F15" s="10"/>
      <c r="G15" s="10"/>
      <c r="H15" s="10"/>
      <c r="I15" s="10"/>
      <c r="J15" s="28">
        <f>SUM(B15:I15)*1</f>
        <v>0</v>
      </c>
      <c r="K15" s="29"/>
      <c r="L15" s="29"/>
    </row>
    <row r="16" spans="1:12" ht="13.5">
      <c r="A16" s="30" t="s">
        <v>22</v>
      </c>
      <c r="B16" s="10"/>
      <c r="C16" s="10"/>
      <c r="D16" s="10"/>
      <c r="E16" s="10"/>
      <c r="F16" s="10"/>
      <c r="G16" s="10"/>
      <c r="H16" s="10"/>
      <c r="I16" s="10"/>
      <c r="J16" s="28">
        <f>SUM(B16:I16)*1.5</f>
        <v>0</v>
      </c>
      <c r="K16" s="29"/>
      <c r="L16" s="29"/>
    </row>
    <row r="17" spans="1:12" ht="13.5">
      <c r="A17" s="31" t="s">
        <v>23</v>
      </c>
      <c r="B17" s="10"/>
      <c r="C17" s="10"/>
      <c r="D17" s="10"/>
      <c r="E17" s="10"/>
      <c r="F17" s="10"/>
      <c r="G17" s="10"/>
      <c r="H17" s="10"/>
      <c r="I17" s="10"/>
      <c r="J17" s="28">
        <f>SUM(B17:I17)*2</f>
        <v>0</v>
      </c>
      <c r="K17" s="29"/>
      <c r="L17" s="29"/>
    </row>
    <row r="18" spans="1:12" ht="13.5">
      <c r="A18" s="21" t="s">
        <v>24</v>
      </c>
      <c r="B18" s="21"/>
      <c r="C18" s="21"/>
      <c r="D18" s="21"/>
      <c r="E18" s="21"/>
      <c r="F18" s="21"/>
      <c r="G18" s="21"/>
      <c r="H18" s="21"/>
      <c r="I18" s="21"/>
      <c r="J18" s="32">
        <f>SUM(J14:J17)</f>
        <v>0</v>
      </c>
      <c r="K18" s="33"/>
      <c r="L18" s="33"/>
    </row>
    <row r="19" spans="1:12" ht="81.75" customHeight="1">
      <c r="A19" s="25" t="s">
        <v>25</v>
      </c>
      <c r="B19" s="27" t="s">
        <v>8</v>
      </c>
      <c r="C19" s="27"/>
      <c r="D19" s="27" t="s">
        <v>8</v>
      </c>
      <c r="E19" s="27"/>
      <c r="F19" s="27" t="s">
        <v>8</v>
      </c>
      <c r="G19" s="27"/>
      <c r="H19" s="27" t="s">
        <v>8</v>
      </c>
      <c r="I19" s="27"/>
      <c r="J19" s="28"/>
      <c r="K19" s="33"/>
      <c r="L19" s="33"/>
    </row>
    <row r="20" spans="1:12" ht="15" customHeight="1">
      <c r="A20" s="30" t="s">
        <v>26</v>
      </c>
      <c r="B20" s="34"/>
      <c r="C20" s="34"/>
      <c r="D20" s="34"/>
      <c r="E20" s="34"/>
      <c r="F20" s="34"/>
      <c r="G20" s="34"/>
      <c r="H20" s="34"/>
      <c r="I20" s="34"/>
      <c r="J20" s="28">
        <f>SUM(B20:I20)*0.25</f>
        <v>0</v>
      </c>
      <c r="K20" s="33"/>
      <c r="L20" s="33"/>
    </row>
    <row r="21" spans="1:12" ht="15" customHeight="1">
      <c r="A21" s="30" t="s">
        <v>27</v>
      </c>
      <c r="B21" s="34"/>
      <c r="C21" s="34"/>
      <c r="D21" s="34"/>
      <c r="E21" s="34"/>
      <c r="F21" s="34"/>
      <c r="G21" s="34"/>
      <c r="H21" s="34"/>
      <c r="I21" s="34"/>
      <c r="J21" s="28">
        <f>SUM(B21:I21)*0.5</f>
        <v>0</v>
      </c>
      <c r="K21" s="33"/>
      <c r="L21" s="33"/>
    </row>
    <row r="22" spans="1:12" ht="13.5">
      <c r="A22" s="30" t="s">
        <v>28</v>
      </c>
      <c r="B22" s="34"/>
      <c r="C22" s="34"/>
      <c r="D22" s="34"/>
      <c r="E22" s="34"/>
      <c r="F22" s="34"/>
      <c r="G22" s="34"/>
      <c r="H22" s="34"/>
      <c r="I22" s="34"/>
      <c r="J22" s="28">
        <f>SUM(B22:I22)*0.75</f>
        <v>0</v>
      </c>
      <c r="K22" s="33"/>
      <c r="L22" s="33"/>
    </row>
    <row r="23" spans="1:12" ht="13.5">
      <c r="A23" s="31" t="s">
        <v>29</v>
      </c>
      <c r="B23" s="34"/>
      <c r="C23" s="34"/>
      <c r="D23" s="34"/>
      <c r="E23" s="34"/>
      <c r="F23" s="34"/>
      <c r="G23" s="34"/>
      <c r="H23" s="34"/>
      <c r="I23" s="34"/>
      <c r="J23" s="35">
        <f>SUM(B23:I23)*1</f>
        <v>0</v>
      </c>
      <c r="K23" s="33"/>
      <c r="L23" s="33"/>
    </row>
    <row r="24" spans="1:12" ht="13.5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32">
        <f>SUM(J20:J23)</f>
        <v>0</v>
      </c>
      <c r="K24" s="33"/>
      <c r="L24" s="33"/>
    </row>
    <row r="25" spans="1:12" ht="161.25" customHeight="1">
      <c r="A25" s="25" t="s">
        <v>31</v>
      </c>
      <c r="B25" s="27" t="s">
        <v>8</v>
      </c>
      <c r="C25" s="27"/>
      <c r="D25" s="27" t="s">
        <v>8</v>
      </c>
      <c r="E25" s="27"/>
      <c r="F25" s="27" t="s">
        <v>8</v>
      </c>
      <c r="G25" s="27"/>
      <c r="H25" s="27" t="s">
        <v>8</v>
      </c>
      <c r="I25" s="27"/>
      <c r="J25" s="28"/>
      <c r="K25" s="19" t="s">
        <v>32</v>
      </c>
      <c r="L25" s="20"/>
    </row>
    <row r="26" spans="1:12" ht="23.25" customHeight="1">
      <c r="A26" s="36" t="s">
        <v>33</v>
      </c>
      <c r="B26" s="34"/>
      <c r="C26" s="34"/>
      <c r="D26" s="34"/>
      <c r="E26" s="34"/>
      <c r="F26" s="34"/>
      <c r="G26" s="34"/>
      <c r="H26" s="34"/>
      <c r="I26" s="34"/>
      <c r="J26" s="28">
        <f>SUM(B26:I26)*0.5</f>
        <v>0</v>
      </c>
      <c r="K26" s="23" t="e">
        <f>100*J26/J30</f>
        <v>#DIV/0!</v>
      </c>
      <c r="L26" s="24" t="s">
        <v>18</v>
      </c>
    </row>
    <row r="27" spans="1:12" ht="21" customHeight="1">
      <c r="A27" s="36" t="s">
        <v>34</v>
      </c>
      <c r="B27" s="34"/>
      <c r="C27" s="34"/>
      <c r="D27" s="34"/>
      <c r="E27" s="34"/>
      <c r="F27" s="34"/>
      <c r="G27" s="34"/>
      <c r="H27" s="34"/>
      <c r="I27" s="34"/>
      <c r="J27" s="28">
        <f>SUM(B27:I27)*1</f>
        <v>0</v>
      </c>
      <c r="K27" s="33"/>
      <c r="L27" s="33"/>
    </row>
    <row r="28" spans="1:12" ht="14.25" customHeight="1">
      <c r="A28" s="36" t="s">
        <v>35</v>
      </c>
      <c r="B28" s="34"/>
      <c r="C28" s="34"/>
      <c r="D28" s="34"/>
      <c r="E28" s="34"/>
      <c r="F28" s="34"/>
      <c r="G28" s="34"/>
      <c r="H28" s="34"/>
      <c r="I28" s="34"/>
      <c r="J28" s="28">
        <f>SUM(B28:I28)*1.5</f>
        <v>0</v>
      </c>
      <c r="K28" s="33"/>
      <c r="L28" s="33"/>
    </row>
    <row r="29" spans="1:12" ht="13.5">
      <c r="A29" s="36" t="s">
        <v>36</v>
      </c>
      <c r="B29" s="37"/>
      <c r="C29" s="37"/>
      <c r="D29" s="37"/>
      <c r="E29" s="37"/>
      <c r="F29" s="37"/>
      <c r="G29" s="37"/>
      <c r="H29" s="37"/>
      <c r="I29" s="37"/>
      <c r="J29" s="38">
        <f>SUM(B29:I29)*2</f>
        <v>0</v>
      </c>
      <c r="K29" s="33"/>
      <c r="L29" s="33"/>
    </row>
    <row r="30" spans="1:10" ht="13.5">
      <c r="A30" s="21" t="s">
        <v>37</v>
      </c>
      <c r="B30" s="21"/>
      <c r="C30" s="21"/>
      <c r="D30" s="21"/>
      <c r="E30" s="21"/>
      <c r="F30" s="21"/>
      <c r="G30" s="21"/>
      <c r="H30" s="21"/>
      <c r="I30" s="21"/>
      <c r="J30" s="32">
        <f>SUM(J26:J29)</f>
        <v>0</v>
      </c>
    </row>
    <row r="31" ht="42.75" customHeight="1"/>
    <row r="32" spans="1:12" ht="88.5" customHeight="1">
      <c r="A32" s="39" t="s">
        <v>38</v>
      </c>
      <c r="B32" s="40" t="s">
        <v>39</v>
      </c>
      <c r="C32" s="40"/>
      <c r="D32" s="40" t="s">
        <v>40</v>
      </c>
      <c r="E32" s="40" t="s">
        <v>41</v>
      </c>
      <c r="F32" s="41"/>
      <c r="G32" s="41"/>
      <c r="H32" s="41"/>
      <c r="I32" s="41"/>
      <c r="J32" s="42">
        <f>(J30+J24+J18+J12)/4</f>
        <v>0</v>
      </c>
      <c r="K32" s="43" t="s">
        <v>42</v>
      </c>
      <c r="L32" s="44" t="e">
        <f>100*J30/4/J32</f>
        <v>#DIV/0!</v>
      </c>
    </row>
    <row r="33" spans="1:10" ht="88.5" customHeight="1">
      <c r="A33" s="45" t="s">
        <v>43</v>
      </c>
      <c r="B33" s="46"/>
      <c r="C33" s="47" t="s">
        <v>44</v>
      </c>
      <c r="D33" s="47"/>
      <c r="E33" s="47"/>
      <c r="F33" s="46"/>
      <c r="G33" s="46"/>
      <c r="H33" s="46"/>
      <c r="I33" s="46"/>
      <c r="J33" s="48">
        <f>(J5+J6+J7+J17+J16+J23+J22+J29+J28)/4</f>
        <v>0</v>
      </c>
    </row>
    <row r="34" ht="88.5" customHeight="1"/>
    <row r="35" spans="10:12" ht="13.5">
      <c r="J35" s="36"/>
      <c r="K35" s="36"/>
      <c r="L35" s="36"/>
    </row>
    <row r="36" spans="10:11" ht="13.5">
      <c r="J36" s="36"/>
      <c r="K36" s="36"/>
    </row>
    <row r="37" spans="10:11" ht="13.5">
      <c r="J37" s="36"/>
      <c r="K37" s="36"/>
    </row>
    <row r="38" spans="10:12" ht="13.5">
      <c r="J38" s="36"/>
      <c r="K38" s="36"/>
      <c r="L38" s="36"/>
    </row>
    <row r="39" spans="10:12" ht="13.5">
      <c r="J39" s="36"/>
      <c r="K39" s="36"/>
      <c r="L39" s="36"/>
    </row>
  </sheetData>
  <sheetProtection selectLockedCells="1" selectUnlockedCells="1"/>
  <mergeCells count="100">
    <mergeCell ref="A1:J1"/>
    <mergeCell ref="A2:J2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A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A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A30:I30"/>
    <mergeCell ref="B32:C32"/>
    <mergeCell ref="C33:E3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00390625" defaultRowHeight="15"/>
  <cols>
    <col min="1" max="1" width="48.421875" style="0" customWidth="1"/>
    <col min="2" max="2" width="50.140625" style="0" customWidth="1"/>
    <col min="3" max="3" width="46.7109375" style="0" customWidth="1"/>
    <col min="4" max="4" width="17.421875" style="0" customWidth="1"/>
    <col min="5" max="16384" width="8.8515625" style="0" customWidth="1"/>
  </cols>
  <sheetData>
    <row r="1" spans="1:4" ht="13.5">
      <c r="A1" s="36" t="s">
        <v>45</v>
      </c>
      <c r="B1" s="36" t="s">
        <v>46</v>
      </c>
      <c r="C1" s="36" t="s">
        <v>47</v>
      </c>
      <c r="D1" s="36" t="s">
        <v>48</v>
      </c>
    </row>
    <row r="2" spans="1:4" ht="378" customHeight="1">
      <c r="A2" s="49" t="s">
        <v>49</v>
      </c>
      <c r="B2" s="49" t="s">
        <v>50</v>
      </c>
      <c r="C2" s="49" t="s">
        <v>51</v>
      </c>
      <c r="D2" s="49" t="s">
        <v>52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8515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Taisa</dc:creator>
  <cp:keywords/>
  <dc:description/>
  <cp:lastModifiedBy>Fabiana Colombelli</cp:lastModifiedBy>
  <cp:lastPrinted>2020-04-27T21:40:08Z</cp:lastPrinted>
  <dcterms:created xsi:type="dcterms:W3CDTF">2018-03-13T13:19:00Z</dcterms:created>
  <dcterms:modified xsi:type="dcterms:W3CDTF">2020-04-29T19:18:14Z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